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95" windowHeight="12270"/>
  </bookViews>
  <sheets>
    <sheet name="стр.1_3" sheetId="1" r:id="rId1"/>
  </sheets>
  <definedNames>
    <definedName name="_xlnm.Print_Area" localSheetId="0">стр.1_3!$A$1:$G$93</definedName>
  </definedNames>
  <calcPr calcId="125725"/>
</workbook>
</file>

<file path=xl/calcChain.xml><?xml version="1.0" encoding="utf-8"?>
<calcChain xmlns="http://schemas.openxmlformats.org/spreadsheetml/2006/main">
  <c r="G79" i="1"/>
  <c r="F79"/>
  <c r="G78" l="1"/>
  <c r="F78" l="1"/>
  <c r="F69" l="1"/>
  <c r="G69" l="1"/>
  <c r="F20" l="1"/>
  <c r="F30"/>
  <c r="F27" s="1"/>
  <c r="F61"/>
  <c r="F48" s="1"/>
  <c r="F19" l="1"/>
  <c r="F18" s="1"/>
  <c r="G61" l="1"/>
  <c r="G66" l="1"/>
  <c r="G30" l="1"/>
  <c r="G27" s="1"/>
  <c r="G20" l="1"/>
  <c r="G19" l="1"/>
  <c r="G48" l="1"/>
  <c r="G18" s="1"/>
</calcChain>
</file>

<file path=xl/sharedStrings.xml><?xml version="1.0" encoding="utf-8"?>
<sst xmlns="http://schemas.openxmlformats.org/spreadsheetml/2006/main" count="235" uniqueCount="170">
  <si>
    <t xml:space="preserve">   Приложение 2</t>
  </si>
  <si>
    <t xml:space="preserve">   к приказу Федеральной службы по тарифам</t>
  </si>
  <si>
    <t xml:space="preserve">   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</si>
  <si>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</si>
  <si>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</si>
  <si>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</si>
  <si>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</si>
  <si>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</si>
  <si>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</si>
  <si>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</si>
  <si>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280101001</t>
  </si>
  <si>
    <t xml:space="preserve"> гг.</t>
  </si>
  <si>
    <t>№ п/п</t>
  </si>
  <si>
    <t>Показатель</t>
  </si>
  <si>
    <t>Ед. изм.</t>
  </si>
  <si>
    <t>план *</t>
  </si>
  <si>
    <t>факт**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</si>
  <si>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</si>
  <si>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</si>
  <si>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</si>
  <si>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</si>
  <si>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</si>
  <si>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</si>
  <si>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</si>
  <si>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</si>
  <si>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</si>
  <si>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</si>
  <si>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</si>
  <si>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</si>
  <si>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</si>
  <si>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</si>
  <si>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</si>
  <si>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</si>
  <si>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</si>
  <si>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</si>
  <si>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</si>
  <si>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</si>
  <si>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</si>
  <si>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</si>
  <si>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</si>
  <si>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</si>
  <si>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</si>
  <si>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</si>
  <si>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</si>
  <si>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</si>
  <si>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</si>
  <si>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</si>
  <si>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Услуги связи</t>
  </si>
  <si>
    <t>1.1.3.3.2</t>
  </si>
  <si>
    <t>Расходы на охрану и пожарную безопасность</t>
  </si>
  <si>
    <t>1.1.3.3.3</t>
  </si>
  <si>
    <t>Расходы на услуги коммунального хозяйства</t>
  </si>
  <si>
    <t>1.1.3.3.4</t>
  </si>
  <si>
    <t>Расходы на юридические услуги</t>
  </si>
  <si>
    <t>1.1.3.3.5</t>
  </si>
  <si>
    <t>Расходы на информационные услуги</t>
  </si>
  <si>
    <t>1.1.3.3.6</t>
  </si>
  <si>
    <t>Расходы на консультационные услуги</t>
  </si>
  <si>
    <t>1.1.3.3.7</t>
  </si>
  <si>
    <t>Расходы на аудиторские услуги</t>
  </si>
  <si>
    <t>1.1.3.3.8</t>
  </si>
  <si>
    <t>Расходы на сертификацию</t>
  </si>
  <si>
    <t>1.1.3.3.9</t>
  </si>
  <si>
    <t>Расходы на обеспечение нормальных условий труда и мер по технике безопасности</t>
  </si>
  <si>
    <t>1.1.3.3.10</t>
  </si>
  <si>
    <t>Расходы на командировки и представительские</t>
  </si>
  <si>
    <t>1.1.3.3.11</t>
  </si>
  <si>
    <t>Расходы на подготовку кадров</t>
  </si>
  <si>
    <t>1.1.3.3.12</t>
  </si>
  <si>
    <t>Расходы на страхование</t>
  </si>
  <si>
    <t>1.1.3.3.13</t>
  </si>
  <si>
    <t>Целевые средства на НИОКР</t>
  </si>
  <si>
    <t>1.1.3.3.14</t>
  </si>
  <si>
    <t>Содержание управляющей компании</t>
  </si>
  <si>
    <t>1.1.3.3.15</t>
  </si>
  <si>
    <t>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</si>
  <si>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</si>
  <si>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</si>
  <si>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</si>
  <si>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</si>
  <si>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</si>
  <si>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</si>
  <si>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</si>
  <si>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</si>
  <si>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</si>
  <si>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</si>
  <si>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</si>
  <si>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</si>
  <si>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</si>
  <si>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</si>
  <si>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</si>
  <si>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</si>
  <si>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</si>
  <si>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</si>
  <si>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</si>
  <si>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</si>
  <si>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</si>
  <si>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</si>
  <si>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</si>
  <si>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</si>
  <si>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</si>
  <si>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</si>
  <si>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</si>
  <si>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</si>
  <si>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</si>
  <si>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</si>
  <si>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</si>
  <si>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</si>
  <si>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</si>
  <si>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</si>
  <si>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Электроэнергия на хоз. нужды</t>
  </si>
  <si>
    <t>1.2.12.2</t>
  </si>
  <si>
    <t>Теплоэнергия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</si>
  <si>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</si>
  <si>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</si>
  <si>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</si>
  <si>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</si>
  <si>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</si>
  <si>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</si>
  <si>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</si>
  <si>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</si>
  <si>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</si>
  <si>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руб./кВтч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</si>
  <si>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</si>
  <si>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</si>
  <si>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</si>
  <si>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</si>
  <si>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</si>
  <si>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</si>
  <si>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</si>
  <si>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</si>
  <si>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</si>
  <si>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</si>
  <si>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</si>
  <si>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</si>
  <si>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10 кВ</t>
  </si>
  <si>
    <t>3.2</t>
  </si>
  <si>
    <t>в том числе количество условных единиц по линиям электропередач на  уровне напряжения 0.4 кВ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</si>
  <si>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</si>
  <si>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</si>
  <si>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</si>
  <si>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</si>
  <si>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</si>
  <si>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</si>
  <si>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</si>
  <si>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 10 кВ</t>
  </si>
  <si>
    <t>5.2</t>
  </si>
  <si>
    <t>в том числе длина линий электропередач 0.4 кВ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</si>
  <si>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</si>
  <si>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</si>
  <si>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</si>
  <si>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</si>
  <si>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</si>
  <si>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</si>
  <si>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</si>
  <si>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</si>
  <si>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</si>
  <si>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</si>
  <si>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</si>
  <si>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</si>
  <si>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</si>
  <si>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</si>
  <si>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ООО "Амурские коммунальные системы"</t>
  </si>
  <si>
    <t>2801254956</t>
  </si>
  <si>
    <t>4.1</t>
  </si>
  <si>
    <t>2.1</t>
  </si>
  <si>
    <t>Долгосрочный период регулирования:   2020-2024</t>
  </si>
  <si>
    <t>1.4</t>
  </si>
  <si>
    <t>Планируемые расходы на выполнение обязанностей по обеспечению коммерческого учета электрической энергии (мощности), не относящиеся к капитальным вложениям</t>
  </si>
  <si>
    <t>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</si>
</sst>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name val="Tahoma"/>
      <family val="2"/>
      <charset val="204"/>
    </font>
    <font>
      <u/>
      <sz val="11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9" applyBorder="0">
      <alignment horizontal="center" vertical="center" wrapText="1"/>
    </xf>
    <xf numFmtId="0" fontId="1" fillId="0" borderId="0"/>
    <xf numFmtId="4" fontId="12" fillId="3" borderId="6" applyBorder="0">
      <alignment horizontal="right"/>
    </xf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0" xfId="0" applyFont="1"/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indent="2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6" fillId="2" borderId="6" xfId="1" applyFont="1" applyFill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164" fontId="11" fillId="0" borderId="6" xfId="1" applyFont="1" applyBorder="1" applyAlignment="1">
      <alignment horizontal="center" vertical="center"/>
    </xf>
    <xf numFmtId="164" fontId="7" fillId="0" borderId="6" xfId="1" applyFont="1" applyBorder="1" applyAlignment="1">
      <alignment horizontal="center" vertical="center"/>
    </xf>
    <xf numFmtId="164" fontId="11" fillId="0" borderId="6" xfId="1" applyFont="1" applyFill="1" applyBorder="1" applyAlignment="1">
      <alignment horizontal="center" vertical="center"/>
    </xf>
    <xf numFmtId="164" fontId="6" fillId="0" borderId="6" xfId="1" applyFont="1" applyFill="1" applyBorder="1" applyAlignment="1">
      <alignment horizontal="center" vertical="center"/>
    </xf>
    <xf numFmtId="165" fontId="6" fillId="0" borderId="0" xfId="0" applyNumberFormat="1" applyFont="1"/>
    <xf numFmtId="164" fontId="11" fillId="2" borderId="6" xfId="1" applyFont="1" applyFill="1" applyBorder="1" applyAlignment="1">
      <alignment horizontal="center" vertical="center"/>
    </xf>
    <xf numFmtId="43" fontId="3" fillId="0" borderId="0" xfId="0" applyNumberFormat="1" applyFont="1"/>
    <xf numFmtId="4" fontId="3" fillId="0" borderId="0" xfId="0" applyNumberFormat="1" applyFont="1"/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">
    <cellStyle name="ЗаголовокСтолбца" xfId="2"/>
    <cellStyle name="Значение" xfId="4"/>
    <cellStyle name="Обычный" xfId="0" builtinId="0"/>
    <cellStyle name="Обычный 2_НВВ - сети долгосрочный (15.07) - передано на оформление 2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showGridLines="0" tabSelected="1" view="pageBreakPreview" workbookViewId="0">
      <pane xSplit="5" ySplit="16" topLeftCell="F17" activePane="bottomRight" state="frozen"/>
      <selection pane="topRight" activeCell="BT1" sqref="BT1"/>
      <selection pane="bottomLeft" activeCell="A17" sqref="A17"/>
      <selection pane="bottomRight" activeCell="G75" sqref="G75:G76"/>
    </sheetView>
  </sheetViews>
  <sheetFormatPr defaultColWidth="0.85546875" defaultRowHeight="15"/>
  <cols>
    <col min="1" max="1" width="0.140625" style="2" customWidth="1"/>
    <col min="2" max="2" width="2.5703125" style="2" customWidth="1"/>
    <col min="3" max="3" width="8.5703125" style="2" customWidth="1"/>
    <col min="4" max="4" width="41.7109375" style="2" customWidth="1"/>
    <col min="5" max="5" width="9.140625" style="2" bestFit="1" customWidth="1"/>
    <col min="6" max="6" width="17.28515625" style="2" customWidth="1"/>
    <col min="7" max="7" width="17" style="2" customWidth="1"/>
    <col min="8" max="13" width="0.85546875" style="2"/>
    <col min="14" max="14" width="11.5703125" style="2" bestFit="1" customWidth="1"/>
    <col min="15" max="190" width="0.85546875" style="2"/>
    <col min="191" max="191" width="0.85546875" style="2" customWidth="1"/>
    <col min="192" max="16384" width="0.85546875" style="2"/>
  </cols>
  <sheetData>
    <row r="1" spans="1:7" s="1" customFormat="1" ht="12.75">
      <c r="G1" s="19" t="s">
        <v>0</v>
      </c>
    </row>
    <row r="2" spans="1:7" s="1" customFormat="1" ht="12.75">
      <c r="G2" s="19" t="s">
        <v>1</v>
      </c>
    </row>
    <row r="3" spans="1:7" s="1" customFormat="1" ht="12.75">
      <c r="G3" s="19" t="s">
        <v>2</v>
      </c>
    </row>
    <row r="5" spans="1:7" s="4" customFormat="1" ht="15.75">
      <c r="A5" s="43" t="s">
        <v>3</v>
      </c>
      <c r="B5" s="43"/>
      <c r="C5" s="43"/>
      <c r="D5" s="43"/>
      <c r="E5" s="43"/>
      <c r="F5" s="43"/>
      <c r="G5" s="43"/>
    </row>
    <row r="6" spans="1:7" s="4" customFormat="1" ht="15.75">
      <c r="A6" s="43" t="s">
        <v>4</v>
      </c>
      <c r="B6" s="43"/>
      <c r="C6" s="43"/>
      <c r="D6" s="43"/>
      <c r="E6" s="43"/>
      <c r="F6" s="43"/>
      <c r="G6" s="43"/>
    </row>
    <row r="7" spans="1:7" s="4" customFormat="1" ht="15.75">
      <c r="A7" s="43" t="s">
        <v>5</v>
      </c>
      <c r="B7" s="43"/>
      <c r="C7" s="43"/>
      <c r="D7" s="43"/>
      <c r="E7" s="43"/>
      <c r="F7" s="43"/>
      <c r="G7" s="43"/>
    </row>
    <row r="8" spans="1:7" s="4" customFormat="1" ht="15.75">
      <c r="A8" s="43" t="s">
        <v>6</v>
      </c>
      <c r="B8" s="43"/>
      <c r="C8" s="43"/>
      <c r="D8" s="43"/>
      <c r="E8" s="43"/>
      <c r="F8" s="43"/>
      <c r="G8" s="43"/>
    </row>
    <row r="10" spans="1:7">
      <c r="C10" s="5" t="s">
        <v>7</v>
      </c>
      <c r="E10" s="23" t="s">
        <v>162</v>
      </c>
      <c r="F10" s="3"/>
    </row>
    <row r="11" spans="1:7">
      <c r="C11" s="5" t="s">
        <v>8</v>
      </c>
      <c r="D11" s="44" t="s">
        <v>163</v>
      </c>
      <c r="E11" s="44"/>
    </row>
    <row r="12" spans="1:7">
      <c r="C12" s="5" t="s">
        <v>9</v>
      </c>
      <c r="D12" s="45" t="s">
        <v>10</v>
      </c>
      <c r="E12" s="45"/>
    </row>
    <row r="13" spans="1:7">
      <c r="C13" s="5" t="s">
        <v>166</v>
      </c>
      <c r="E13" s="2" t="s">
        <v>11</v>
      </c>
    </row>
    <row r="15" spans="1:7" s="7" customFormat="1" ht="13.5">
      <c r="A15" s="46" t="s">
        <v>12</v>
      </c>
      <c r="B15" s="47"/>
      <c r="C15" s="47"/>
      <c r="D15" s="50" t="s">
        <v>13</v>
      </c>
      <c r="E15" s="46" t="s">
        <v>14</v>
      </c>
      <c r="F15" s="42" t="s">
        <v>169</v>
      </c>
      <c r="G15" s="42"/>
    </row>
    <row r="16" spans="1:7" s="7" customFormat="1" ht="13.5">
      <c r="A16" s="48"/>
      <c r="B16" s="49"/>
      <c r="C16" s="49"/>
      <c r="D16" s="48"/>
      <c r="E16" s="48"/>
      <c r="F16" s="22" t="s">
        <v>15</v>
      </c>
      <c r="G16" s="6" t="s">
        <v>16</v>
      </c>
    </row>
    <row r="17" spans="1:7" s="7" customFormat="1" ht="13.5">
      <c r="A17" s="36" t="s">
        <v>17</v>
      </c>
      <c r="B17" s="37"/>
      <c r="C17" s="37"/>
      <c r="D17" s="8" t="s">
        <v>18</v>
      </c>
      <c r="E17" s="10" t="s">
        <v>19</v>
      </c>
      <c r="F17" s="6"/>
      <c r="G17" s="6"/>
    </row>
    <row r="18" spans="1:7" s="7" customFormat="1" ht="27">
      <c r="A18" s="39" t="s">
        <v>20</v>
      </c>
      <c r="B18" s="40"/>
      <c r="C18" s="41"/>
      <c r="D18" s="9" t="s">
        <v>21</v>
      </c>
      <c r="E18" s="12" t="s">
        <v>22</v>
      </c>
      <c r="F18" s="27">
        <f>F19+F48+F64+F65</f>
        <v>345398.28</v>
      </c>
      <c r="G18" s="27">
        <f>G19+G48+G64+G65</f>
        <v>478100.00578169595</v>
      </c>
    </row>
    <row r="19" spans="1:7" s="7" customFormat="1" ht="13.5">
      <c r="A19" s="39" t="s">
        <v>23</v>
      </c>
      <c r="B19" s="40"/>
      <c r="C19" s="41"/>
      <c r="D19" s="9" t="s">
        <v>24</v>
      </c>
      <c r="E19" s="12" t="s">
        <v>22</v>
      </c>
      <c r="F19" s="27">
        <f>F20+F25+F27+F46+F47</f>
        <v>152364.78000000003</v>
      </c>
      <c r="G19" s="27">
        <f t="shared" ref="G19" si="0">G20+G25+G27+G46+G47</f>
        <v>201879.87504000001</v>
      </c>
    </row>
    <row r="20" spans="1:7" s="7" customFormat="1" ht="13.5">
      <c r="A20" s="36" t="s">
        <v>25</v>
      </c>
      <c r="B20" s="37"/>
      <c r="C20" s="38"/>
      <c r="D20" s="8" t="s">
        <v>26</v>
      </c>
      <c r="E20" s="10" t="s">
        <v>22</v>
      </c>
      <c r="F20" s="25">
        <f t="shared" ref="F20:G20" si="1">F21+F22+F23</f>
        <v>41912.07</v>
      </c>
      <c r="G20" s="25">
        <f t="shared" si="1"/>
        <v>36294.910130000004</v>
      </c>
    </row>
    <row r="21" spans="1:7" s="7" customFormat="1" ht="27">
      <c r="A21" s="36" t="s">
        <v>27</v>
      </c>
      <c r="B21" s="37"/>
      <c r="C21" s="38"/>
      <c r="D21" s="20" t="s">
        <v>28</v>
      </c>
      <c r="E21" s="10" t="s">
        <v>22</v>
      </c>
      <c r="F21" s="25">
        <v>10960.63</v>
      </c>
      <c r="G21" s="25">
        <v>11714.757990000002</v>
      </c>
    </row>
    <row r="22" spans="1:7" s="7" customFormat="1" ht="13.5">
      <c r="A22" s="36" t="s">
        <v>29</v>
      </c>
      <c r="B22" s="37"/>
      <c r="C22" s="38"/>
      <c r="D22" s="20" t="s">
        <v>30</v>
      </c>
      <c r="E22" s="10" t="s">
        <v>22</v>
      </c>
      <c r="F22" s="25">
        <v>27613.29</v>
      </c>
      <c r="G22" s="25">
        <v>23683.673710000003</v>
      </c>
    </row>
    <row r="23" spans="1:7" s="7" customFormat="1" ht="67.5">
      <c r="A23" s="36" t="s">
        <v>31</v>
      </c>
      <c r="B23" s="37"/>
      <c r="C23" s="38"/>
      <c r="D23" s="20" t="s">
        <v>32</v>
      </c>
      <c r="E23" s="10" t="s">
        <v>22</v>
      </c>
      <c r="F23" s="25">
        <v>3338.15</v>
      </c>
      <c r="G23" s="25">
        <v>896.47843</v>
      </c>
    </row>
    <row r="24" spans="1:7" s="7" customFormat="1" ht="13.5">
      <c r="A24" s="36" t="s">
        <v>33</v>
      </c>
      <c r="B24" s="37"/>
      <c r="C24" s="38"/>
      <c r="D24" s="15" t="s">
        <v>34</v>
      </c>
      <c r="E24" s="10" t="s">
        <v>22</v>
      </c>
      <c r="F24" s="26"/>
      <c r="G24" s="26"/>
    </row>
    <row r="25" spans="1:7" s="7" customFormat="1" ht="13.5">
      <c r="A25" s="36" t="s">
        <v>35</v>
      </c>
      <c r="B25" s="37"/>
      <c r="C25" s="38"/>
      <c r="D25" s="18" t="s">
        <v>36</v>
      </c>
      <c r="E25" s="10" t="s">
        <v>22</v>
      </c>
      <c r="F25" s="25">
        <v>98529.22</v>
      </c>
      <c r="G25" s="25">
        <v>102242.56737</v>
      </c>
    </row>
    <row r="26" spans="1:7" s="7" customFormat="1" ht="13.5">
      <c r="A26" s="36" t="s">
        <v>37</v>
      </c>
      <c r="B26" s="37"/>
      <c r="C26" s="38"/>
      <c r="D26" s="20" t="s">
        <v>34</v>
      </c>
      <c r="E26" s="10" t="s">
        <v>22</v>
      </c>
      <c r="F26" s="26"/>
      <c r="G26" s="25"/>
    </row>
    <row r="27" spans="1:7" s="7" customFormat="1" ht="27">
      <c r="A27" s="36" t="s">
        <v>38</v>
      </c>
      <c r="B27" s="37"/>
      <c r="C27" s="38"/>
      <c r="D27" s="11" t="s">
        <v>39</v>
      </c>
      <c r="E27" s="10" t="s">
        <v>22</v>
      </c>
      <c r="F27" s="25">
        <f t="shared" ref="F27:G27" si="2">F28+F29+F30</f>
        <v>11621.54</v>
      </c>
      <c r="G27" s="25">
        <f t="shared" si="2"/>
        <v>18019.636780000001</v>
      </c>
    </row>
    <row r="28" spans="1:7" s="7" customFormat="1" ht="27">
      <c r="A28" s="36" t="s">
        <v>40</v>
      </c>
      <c r="B28" s="37"/>
      <c r="C28" s="38"/>
      <c r="D28" s="20" t="s">
        <v>41</v>
      </c>
      <c r="E28" s="10" t="s">
        <v>22</v>
      </c>
      <c r="F28" s="25">
        <v>346.66</v>
      </c>
      <c r="G28" s="25">
        <v>1042.1423100000002</v>
      </c>
    </row>
    <row r="29" spans="1:7" s="7" customFormat="1" ht="13.5">
      <c r="A29" s="36" t="s">
        <v>42</v>
      </c>
      <c r="B29" s="37"/>
      <c r="C29" s="38"/>
      <c r="D29" s="20" t="s">
        <v>43</v>
      </c>
      <c r="E29" s="10" t="s">
        <v>22</v>
      </c>
      <c r="F29" s="25">
        <v>754.35</v>
      </c>
      <c r="G29" s="25">
        <v>272.08213000000001</v>
      </c>
    </row>
    <row r="30" spans="1:7" s="7" customFormat="1" ht="27">
      <c r="A30" s="36" t="s">
        <v>44</v>
      </c>
      <c r="B30" s="37"/>
      <c r="C30" s="38"/>
      <c r="D30" s="20" t="s">
        <v>45</v>
      </c>
      <c r="E30" s="10" t="s">
        <v>22</v>
      </c>
      <c r="F30" s="25">
        <f t="shared" ref="F30:G30" si="3">SUM(F31:F45)</f>
        <v>10520.53</v>
      </c>
      <c r="G30" s="25">
        <f t="shared" si="3"/>
        <v>16705.412339999999</v>
      </c>
    </row>
    <row r="31" spans="1:7" s="7" customFormat="1" ht="13.5">
      <c r="A31" s="36" t="s">
        <v>46</v>
      </c>
      <c r="B31" s="37"/>
      <c r="C31" s="38"/>
      <c r="D31" s="21" t="s">
        <v>47</v>
      </c>
      <c r="E31" s="10" t="s">
        <v>22</v>
      </c>
      <c r="F31" s="25">
        <v>1891.74</v>
      </c>
      <c r="G31" s="25">
        <v>1789.5320700000002</v>
      </c>
    </row>
    <row r="32" spans="1:7" s="7" customFormat="1" ht="27">
      <c r="A32" s="36" t="s">
        <v>48</v>
      </c>
      <c r="B32" s="37"/>
      <c r="C32" s="38"/>
      <c r="D32" s="21" t="s">
        <v>49</v>
      </c>
      <c r="E32" s="10" t="s">
        <v>22</v>
      </c>
      <c r="F32" s="25">
        <v>1397.68</v>
      </c>
      <c r="G32" s="25">
        <v>2087.3139700000002</v>
      </c>
    </row>
    <row r="33" spans="1:7" s="7" customFormat="1" ht="27">
      <c r="A33" s="36" t="s">
        <v>50</v>
      </c>
      <c r="B33" s="37"/>
      <c r="C33" s="38"/>
      <c r="D33" s="21" t="s">
        <v>51</v>
      </c>
      <c r="E33" s="10" t="s">
        <v>22</v>
      </c>
      <c r="F33" s="25">
        <v>16.98</v>
      </c>
      <c r="G33" s="25">
        <v>42.106969999999997</v>
      </c>
    </row>
    <row r="34" spans="1:7" s="7" customFormat="1" ht="13.5">
      <c r="A34" s="36" t="s">
        <v>52</v>
      </c>
      <c r="B34" s="37"/>
      <c r="C34" s="38"/>
      <c r="D34" s="21" t="s">
        <v>53</v>
      </c>
      <c r="E34" s="10" t="s">
        <v>22</v>
      </c>
      <c r="F34" s="25">
        <v>22.89</v>
      </c>
      <c r="G34" s="25">
        <v>0.89870000000000005</v>
      </c>
    </row>
    <row r="35" spans="1:7" s="7" customFormat="1" ht="13.5">
      <c r="A35" s="36" t="s">
        <v>54</v>
      </c>
      <c r="B35" s="37"/>
      <c r="C35" s="38"/>
      <c r="D35" s="21" t="s">
        <v>55</v>
      </c>
      <c r="E35" s="10" t="s">
        <v>22</v>
      </c>
      <c r="F35" s="25">
        <v>552.82000000000005</v>
      </c>
      <c r="G35" s="25">
        <v>118.70911000000001</v>
      </c>
    </row>
    <row r="36" spans="1:7" s="7" customFormat="1" ht="13.5">
      <c r="A36" s="36" t="s">
        <v>56</v>
      </c>
      <c r="B36" s="37"/>
      <c r="C36" s="38"/>
      <c r="D36" s="21" t="s">
        <v>57</v>
      </c>
      <c r="E36" s="10" t="s">
        <v>22</v>
      </c>
      <c r="F36" s="25">
        <v>2965.33</v>
      </c>
      <c r="G36" s="25">
        <v>2034.20093</v>
      </c>
    </row>
    <row r="37" spans="1:7" s="7" customFormat="1" ht="13.5">
      <c r="A37" s="36" t="s">
        <v>58</v>
      </c>
      <c r="B37" s="37"/>
      <c r="C37" s="38"/>
      <c r="D37" s="21" t="s">
        <v>59</v>
      </c>
      <c r="E37" s="10" t="s">
        <v>22</v>
      </c>
      <c r="F37" s="25">
        <v>111.53</v>
      </c>
      <c r="G37" s="25">
        <v>13.69853</v>
      </c>
    </row>
    <row r="38" spans="1:7" s="7" customFormat="1" ht="13.5">
      <c r="A38" s="36" t="s">
        <v>60</v>
      </c>
      <c r="B38" s="37"/>
      <c r="C38" s="38"/>
      <c r="D38" s="21" t="s">
        <v>61</v>
      </c>
      <c r="E38" s="10" t="s">
        <v>22</v>
      </c>
      <c r="F38" s="25">
        <v>731.18</v>
      </c>
      <c r="G38" s="25">
        <v>647.72153000000003</v>
      </c>
    </row>
    <row r="39" spans="1:7" s="7" customFormat="1" ht="40.5">
      <c r="A39" s="36" t="s">
        <v>62</v>
      </c>
      <c r="B39" s="37"/>
      <c r="C39" s="38"/>
      <c r="D39" s="21" t="s">
        <v>63</v>
      </c>
      <c r="E39" s="10" t="s">
        <v>22</v>
      </c>
      <c r="F39" s="25">
        <v>1007.6</v>
      </c>
      <c r="G39" s="25">
        <v>1861.4984500000003</v>
      </c>
    </row>
    <row r="40" spans="1:7" s="7" customFormat="1" ht="27">
      <c r="A40" s="36" t="s">
        <v>64</v>
      </c>
      <c r="B40" s="37"/>
      <c r="C40" s="38"/>
      <c r="D40" s="21" t="s">
        <v>65</v>
      </c>
      <c r="E40" s="10" t="s">
        <v>22</v>
      </c>
      <c r="F40" s="25">
        <v>1003.44</v>
      </c>
      <c r="G40" s="25">
        <v>88.383350000000007</v>
      </c>
    </row>
    <row r="41" spans="1:7" s="7" customFormat="1" ht="13.5">
      <c r="A41" s="36" t="s">
        <v>66</v>
      </c>
      <c r="B41" s="37"/>
      <c r="C41" s="38"/>
      <c r="D41" s="21" t="s">
        <v>67</v>
      </c>
      <c r="E41" s="10" t="s">
        <v>22</v>
      </c>
      <c r="F41" s="25">
        <v>99.86</v>
      </c>
      <c r="G41" s="25">
        <v>120.62574000000001</v>
      </c>
    </row>
    <row r="42" spans="1:7" s="7" customFormat="1" ht="13.5">
      <c r="A42" s="36" t="s">
        <v>68</v>
      </c>
      <c r="B42" s="37"/>
      <c r="C42" s="38"/>
      <c r="D42" s="21" t="s">
        <v>69</v>
      </c>
      <c r="E42" s="10" t="s">
        <v>22</v>
      </c>
      <c r="F42" s="25">
        <v>220.41</v>
      </c>
      <c r="G42" s="25">
        <v>292.69185000000004</v>
      </c>
    </row>
    <row r="43" spans="1:7" s="7" customFormat="1" ht="13.5">
      <c r="A43" s="36" t="s">
        <v>70</v>
      </c>
      <c r="B43" s="37"/>
      <c r="C43" s="38"/>
      <c r="D43" s="21" t="s">
        <v>71</v>
      </c>
      <c r="E43" s="10" t="s">
        <v>22</v>
      </c>
      <c r="F43" s="25">
        <v>0</v>
      </c>
      <c r="G43" s="25">
        <v>0</v>
      </c>
    </row>
    <row r="44" spans="1:7" s="7" customFormat="1" ht="13.5">
      <c r="A44" s="36" t="s">
        <v>72</v>
      </c>
      <c r="B44" s="37"/>
      <c r="C44" s="38"/>
      <c r="D44" s="21" t="s">
        <v>73</v>
      </c>
      <c r="E44" s="10" t="s">
        <v>22</v>
      </c>
      <c r="F44" s="25">
        <v>0</v>
      </c>
      <c r="G44" s="25">
        <v>6032.36996</v>
      </c>
    </row>
    <row r="45" spans="1:7" s="7" customFormat="1" ht="13.5">
      <c r="A45" s="36" t="s">
        <v>74</v>
      </c>
      <c r="B45" s="37"/>
      <c r="C45" s="38"/>
      <c r="D45" s="21" t="s">
        <v>75</v>
      </c>
      <c r="E45" s="10" t="s">
        <v>22</v>
      </c>
      <c r="F45" s="25">
        <v>499.07</v>
      </c>
      <c r="G45" s="25">
        <v>1575.6611799999996</v>
      </c>
    </row>
    <row r="46" spans="1:7" s="7" customFormat="1" ht="40.5">
      <c r="A46" s="36" t="s">
        <v>76</v>
      </c>
      <c r="B46" s="37"/>
      <c r="C46" s="38"/>
      <c r="D46" s="16" t="s">
        <v>77</v>
      </c>
      <c r="E46" s="10" t="s">
        <v>22</v>
      </c>
      <c r="F46" s="25">
        <v>0</v>
      </c>
      <c r="G46" s="25">
        <v>14861.72349</v>
      </c>
    </row>
    <row r="47" spans="1:7" s="7" customFormat="1" ht="27">
      <c r="A47" s="36" t="s">
        <v>78</v>
      </c>
      <c r="B47" s="37"/>
      <c r="C47" s="38"/>
      <c r="D47" s="16" t="s">
        <v>79</v>
      </c>
      <c r="E47" s="10" t="s">
        <v>22</v>
      </c>
      <c r="F47" s="25">
        <v>301.95</v>
      </c>
      <c r="G47" s="25">
        <v>30461.037269999997</v>
      </c>
    </row>
    <row r="48" spans="1:7" s="7" customFormat="1" ht="27">
      <c r="A48" s="39" t="s">
        <v>80</v>
      </c>
      <c r="B48" s="40"/>
      <c r="C48" s="41"/>
      <c r="D48" s="17" t="s">
        <v>81</v>
      </c>
      <c r="E48" s="12" t="s">
        <v>22</v>
      </c>
      <c r="F48" s="27">
        <f>F49+F50+F51+F52+F53+F54+F55+F56+F57+F58+F61</f>
        <v>180162.58</v>
      </c>
      <c r="G48" s="27">
        <f t="shared" ref="G48" si="4">G49+G50+G51+G52+G53+G54+G55+G56+G57+G58+G61</f>
        <v>266351.05038169591</v>
      </c>
    </row>
    <row r="49" spans="1:7" s="7" customFormat="1" ht="13.5">
      <c r="A49" s="36" t="s">
        <v>82</v>
      </c>
      <c r="B49" s="37"/>
      <c r="C49" s="38"/>
      <c r="D49" s="16" t="s">
        <v>83</v>
      </c>
      <c r="E49" s="10" t="s">
        <v>22</v>
      </c>
      <c r="F49" s="26"/>
      <c r="G49" s="26"/>
    </row>
    <row r="50" spans="1:7" s="7" customFormat="1" ht="40.5">
      <c r="A50" s="36" t="s">
        <v>84</v>
      </c>
      <c r="B50" s="37"/>
      <c r="C50" s="38"/>
      <c r="D50" s="16" t="s">
        <v>85</v>
      </c>
      <c r="E50" s="10" t="s">
        <v>22</v>
      </c>
      <c r="F50" s="26"/>
      <c r="G50" s="26"/>
    </row>
    <row r="51" spans="1:7" s="7" customFormat="1" ht="13.5">
      <c r="A51" s="36" t="s">
        <v>86</v>
      </c>
      <c r="B51" s="37"/>
      <c r="C51" s="38"/>
      <c r="D51" s="16" t="s">
        <v>87</v>
      </c>
      <c r="E51" s="10" t="s">
        <v>22</v>
      </c>
      <c r="F51" s="25">
        <v>19745.919999999998</v>
      </c>
      <c r="G51" s="25">
        <v>29824.88204</v>
      </c>
    </row>
    <row r="52" spans="1:7" s="7" customFormat="1" ht="13.5">
      <c r="A52" s="36" t="s">
        <v>88</v>
      </c>
      <c r="B52" s="37"/>
      <c r="C52" s="38"/>
      <c r="D52" s="16" t="s">
        <v>89</v>
      </c>
      <c r="E52" s="10" t="s">
        <v>22</v>
      </c>
      <c r="F52" s="25">
        <v>29755.82</v>
      </c>
      <c r="G52" s="25">
        <v>30903.657919999998</v>
      </c>
    </row>
    <row r="53" spans="1:7" s="7" customFormat="1" ht="54">
      <c r="A53" s="36" t="s">
        <v>90</v>
      </c>
      <c r="B53" s="37"/>
      <c r="C53" s="38"/>
      <c r="D53" s="16" t="s">
        <v>91</v>
      </c>
      <c r="E53" s="10" t="s">
        <v>22</v>
      </c>
      <c r="F53" s="26"/>
      <c r="G53" s="26"/>
    </row>
    <row r="54" spans="1:7" s="7" customFormat="1" ht="13.5">
      <c r="A54" s="36" t="s">
        <v>92</v>
      </c>
      <c r="B54" s="37"/>
      <c r="C54" s="38"/>
      <c r="D54" s="16" t="s">
        <v>93</v>
      </c>
      <c r="E54" s="10" t="s">
        <v>22</v>
      </c>
      <c r="F54" s="25">
        <v>64201.41</v>
      </c>
      <c r="G54" s="25">
        <v>72883.041239999991</v>
      </c>
    </row>
    <row r="55" spans="1:7" s="7" customFormat="1" ht="13.5">
      <c r="A55" s="36" t="s">
        <v>94</v>
      </c>
      <c r="B55" s="37"/>
      <c r="C55" s="38"/>
      <c r="D55" s="16" t="s">
        <v>95</v>
      </c>
      <c r="E55" s="10" t="s">
        <v>22</v>
      </c>
      <c r="F55" s="25">
        <v>33424</v>
      </c>
      <c r="G55" s="24">
        <v>53490.050750000002</v>
      </c>
    </row>
    <row r="56" spans="1:7" s="7" customFormat="1" ht="13.5">
      <c r="A56" s="36" t="s">
        <v>96</v>
      </c>
      <c r="B56" s="37"/>
      <c r="C56" s="38"/>
      <c r="D56" s="16" t="s">
        <v>97</v>
      </c>
      <c r="E56" s="10" t="s">
        <v>22</v>
      </c>
      <c r="F56" s="25">
        <v>3660.83</v>
      </c>
      <c r="G56" s="25">
        <v>5210.912174000001</v>
      </c>
    </row>
    <row r="57" spans="1:7" s="7" customFormat="1" ht="13.5">
      <c r="A57" s="36" t="s">
        <v>98</v>
      </c>
      <c r="B57" s="37"/>
      <c r="C57" s="38"/>
      <c r="D57" s="16" t="s">
        <v>99</v>
      </c>
      <c r="E57" s="10" t="s">
        <v>22</v>
      </c>
      <c r="F57" s="25">
        <v>13963.04</v>
      </c>
      <c r="G57" s="25">
        <v>777.55260999999996</v>
      </c>
    </row>
    <row r="58" spans="1:7" s="7" customFormat="1" ht="67.5">
      <c r="A58" s="36" t="s">
        <v>100</v>
      </c>
      <c r="B58" s="37"/>
      <c r="C58" s="38"/>
      <c r="D58" s="16" t="s">
        <v>101</v>
      </c>
      <c r="E58" s="10" t="s">
        <v>22</v>
      </c>
      <c r="F58" s="25">
        <v>13365.14</v>
      </c>
      <c r="G58" s="25">
        <v>68231.228197695891</v>
      </c>
    </row>
    <row r="59" spans="1:7" s="7" customFormat="1" ht="27">
      <c r="A59" s="36" t="s">
        <v>102</v>
      </c>
      <c r="B59" s="37"/>
      <c r="C59" s="38"/>
      <c r="D59" s="16" t="s">
        <v>103</v>
      </c>
      <c r="E59" s="10" t="s">
        <v>104</v>
      </c>
      <c r="F59" s="26"/>
      <c r="G59" s="26"/>
    </row>
    <row r="60" spans="1:7" s="7" customFormat="1" ht="108">
      <c r="A60" s="36" t="s">
        <v>105</v>
      </c>
      <c r="B60" s="37"/>
      <c r="C60" s="38"/>
      <c r="D60" s="8" t="s">
        <v>106</v>
      </c>
      <c r="E60" s="10" t="s">
        <v>22</v>
      </c>
      <c r="F60" s="26"/>
      <c r="G60" s="26"/>
    </row>
    <row r="61" spans="1:7" s="7" customFormat="1" ht="27">
      <c r="A61" s="36" t="s">
        <v>107</v>
      </c>
      <c r="B61" s="37"/>
      <c r="C61" s="38"/>
      <c r="D61" s="8" t="s">
        <v>108</v>
      </c>
      <c r="E61" s="10" t="s">
        <v>22</v>
      </c>
      <c r="F61" s="25">
        <f t="shared" ref="F61:G61" si="5">F62+F63</f>
        <v>2046.42</v>
      </c>
      <c r="G61" s="25">
        <f t="shared" si="5"/>
        <v>5029.7254499999999</v>
      </c>
    </row>
    <row r="62" spans="1:7" s="7" customFormat="1" ht="13.5">
      <c r="A62" s="13"/>
      <c r="B62" s="37" t="s">
        <v>109</v>
      </c>
      <c r="C62" s="38"/>
      <c r="D62" s="14" t="s">
        <v>110</v>
      </c>
      <c r="E62" s="10" t="s">
        <v>22</v>
      </c>
      <c r="F62" s="25">
        <v>1132.52</v>
      </c>
      <c r="G62" s="25">
        <v>4163.9483499999997</v>
      </c>
    </row>
    <row r="63" spans="1:7" s="7" customFormat="1" ht="13.5">
      <c r="A63" s="13"/>
      <c r="B63" s="37" t="s">
        <v>111</v>
      </c>
      <c r="C63" s="38"/>
      <c r="D63" s="14" t="s">
        <v>112</v>
      </c>
      <c r="E63" s="10" t="s">
        <v>22</v>
      </c>
      <c r="F63" s="25">
        <v>913.9</v>
      </c>
      <c r="G63" s="25">
        <v>865.77710000000002</v>
      </c>
    </row>
    <row r="64" spans="1:7" s="7" customFormat="1" ht="40.5">
      <c r="A64" s="36" t="s">
        <v>113</v>
      </c>
      <c r="B64" s="37"/>
      <c r="C64" s="38"/>
      <c r="D64" s="16" t="s">
        <v>114</v>
      </c>
      <c r="E64" s="10" t="s">
        <v>22</v>
      </c>
      <c r="F64" s="25">
        <v>-23656.16</v>
      </c>
      <c r="G64" s="26"/>
    </row>
    <row r="65" spans="1:14" s="7" customFormat="1" ht="54">
      <c r="A65" s="36" t="s">
        <v>167</v>
      </c>
      <c r="B65" s="37"/>
      <c r="C65" s="38"/>
      <c r="D65" s="16" t="s">
        <v>168</v>
      </c>
      <c r="E65" s="10"/>
      <c r="F65" s="25">
        <v>36527.08</v>
      </c>
      <c r="G65" s="25">
        <v>9869.0803599999999</v>
      </c>
    </row>
    <row r="66" spans="1:14" s="7" customFormat="1" ht="27">
      <c r="A66" s="36" t="s">
        <v>115</v>
      </c>
      <c r="B66" s="37"/>
      <c r="C66" s="38"/>
      <c r="D66" s="16" t="s">
        <v>116</v>
      </c>
      <c r="E66" s="10" t="s">
        <v>22</v>
      </c>
      <c r="F66" s="25">
        <v>27613.29</v>
      </c>
      <c r="G66" s="25">
        <f t="shared" ref="G66" si="6">G22</f>
        <v>23683.673710000003</v>
      </c>
    </row>
    <row r="67" spans="1:14" s="7" customFormat="1" ht="40.5">
      <c r="A67" s="36" t="s">
        <v>117</v>
      </c>
      <c r="B67" s="37"/>
      <c r="C67" s="38"/>
      <c r="D67" s="16" t="s">
        <v>118</v>
      </c>
      <c r="E67" s="10" t="s">
        <v>22</v>
      </c>
      <c r="F67" s="25">
        <v>394996.09</v>
      </c>
      <c r="G67" s="25">
        <v>488896.74387000001</v>
      </c>
    </row>
    <row r="68" spans="1:14" s="7" customFormat="1" ht="27">
      <c r="A68" s="36" t="s">
        <v>23</v>
      </c>
      <c r="B68" s="37"/>
      <c r="C68" s="38"/>
      <c r="D68" s="16" t="s">
        <v>119</v>
      </c>
      <c r="E68" s="10" t="s">
        <v>120</v>
      </c>
      <c r="F68" s="29">
        <v>129400</v>
      </c>
      <c r="G68" s="29">
        <v>134379.277413</v>
      </c>
      <c r="N68" s="30"/>
    </row>
    <row r="69" spans="1:14" s="7" customFormat="1" ht="67.5">
      <c r="A69" s="36" t="s">
        <v>80</v>
      </c>
      <c r="B69" s="37"/>
      <c r="C69" s="38"/>
      <c r="D69" s="16" t="s">
        <v>121</v>
      </c>
      <c r="E69" s="10" t="s">
        <v>122</v>
      </c>
      <c r="F69" s="29">
        <f>F67/F68</f>
        <v>3.0525200154559506</v>
      </c>
      <c r="G69" s="29">
        <f>G67/G68</f>
        <v>3.6381855393330427</v>
      </c>
    </row>
    <row r="70" spans="1:14" s="7" customFormat="1" ht="67.5">
      <c r="A70" s="36" t="s">
        <v>123</v>
      </c>
      <c r="B70" s="37"/>
      <c r="C70" s="38"/>
      <c r="D70" s="16" t="s">
        <v>124</v>
      </c>
      <c r="E70" s="10" t="s">
        <v>19</v>
      </c>
      <c r="F70" s="25" t="s">
        <v>19</v>
      </c>
      <c r="G70" s="25" t="s">
        <v>19</v>
      </c>
    </row>
    <row r="71" spans="1:14" s="7" customFormat="1" ht="27">
      <c r="A71" s="36" t="s">
        <v>20</v>
      </c>
      <c r="B71" s="37"/>
      <c r="C71" s="38"/>
      <c r="D71" s="16" t="s">
        <v>125</v>
      </c>
      <c r="E71" s="10" t="s">
        <v>126</v>
      </c>
      <c r="F71" s="29">
        <v>141984</v>
      </c>
      <c r="G71" s="29">
        <v>141984</v>
      </c>
    </row>
    <row r="72" spans="1:14" s="7" customFormat="1" ht="27">
      <c r="A72" s="36" t="s">
        <v>127</v>
      </c>
      <c r="B72" s="37"/>
      <c r="C72" s="38"/>
      <c r="D72" s="16" t="s">
        <v>128</v>
      </c>
      <c r="E72" s="10" t="s">
        <v>129</v>
      </c>
      <c r="F72" s="29">
        <v>473.49</v>
      </c>
      <c r="G72" s="29">
        <v>473.49</v>
      </c>
    </row>
    <row r="73" spans="1:14" s="7" customFormat="1" ht="27">
      <c r="A73" s="36" t="s">
        <v>165</v>
      </c>
      <c r="B73" s="37"/>
      <c r="C73" s="38"/>
      <c r="D73" s="16" t="s">
        <v>130</v>
      </c>
      <c r="E73" s="10" t="s">
        <v>129</v>
      </c>
      <c r="F73" s="29">
        <v>473.49</v>
      </c>
      <c r="G73" s="29">
        <v>473.49</v>
      </c>
    </row>
    <row r="74" spans="1:14" s="7" customFormat="1" ht="27">
      <c r="A74" s="36" t="s">
        <v>131</v>
      </c>
      <c r="B74" s="37"/>
      <c r="C74" s="38"/>
      <c r="D74" s="16" t="s">
        <v>132</v>
      </c>
      <c r="E74" s="10" t="s">
        <v>133</v>
      </c>
      <c r="F74" s="29">
        <v>4743.9075499999999</v>
      </c>
      <c r="G74" s="29">
        <v>4859.8786000000009</v>
      </c>
    </row>
    <row r="75" spans="1:14" s="7" customFormat="1" ht="40.5">
      <c r="A75" s="36" t="s">
        <v>134</v>
      </c>
      <c r="B75" s="37"/>
      <c r="C75" s="38"/>
      <c r="D75" s="8" t="s">
        <v>135</v>
      </c>
      <c r="E75" s="10" t="s">
        <v>133</v>
      </c>
      <c r="F75" s="29">
        <v>1889.5329999999999</v>
      </c>
      <c r="G75" s="29">
        <v>1938.24</v>
      </c>
    </row>
    <row r="76" spans="1:14" s="7" customFormat="1" ht="40.5">
      <c r="A76" s="13"/>
      <c r="B76" s="37" t="s">
        <v>136</v>
      </c>
      <c r="C76" s="38"/>
      <c r="D76" s="8" t="s">
        <v>137</v>
      </c>
      <c r="E76" s="10" t="s">
        <v>133</v>
      </c>
      <c r="F76" s="29">
        <v>2854.375</v>
      </c>
      <c r="G76" s="29">
        <v>2921.63</v>
      </c>
    </row>
    <row r="77" spans="1:14" s="7" customFormat="1" ht="27">
      <c r="A77" s="36" t="s">
        <v>138</v>
      </c>
      <c r="B77" s="37"/>
      <c r="C77" s="38"/>
      <c r="D77" s="16" t="s">
        <v>139</v>
      </c>
      <c r="E77" s="10" t="s">
        <v>133</v>
      </c>
      <c r="F77" s="29">
        <v>9290.6</v>
      </c>
      <c r="G77" s="29">
        <v>9734.3999999999978</v>
      </c>
    </row>
    <row r="78" spans="1:14" s="7" customFormat="1" ht="27">
      <c r="A78" s="36" t="s">
        <v>164</v>
      </c>
      <c r="B78" s="37"/>
      <c r="C78" s="38"/>
      <c r="D78" s="16" t="s">
        <v>140</v>
      </c>
      <c r="E78" s="10" t="s">
        <v>133</v>
      </c>
      <c r="F78" s="29">
        <f>F77</f>
        <v>9290.6</v>
      </c>
      <c r="G78" s="29">
        <f>G77</f>
        <v>9734.3999999999978</v>
      </c>
    </row>
    <row r="79" spans="1:14" s="7" customFormat="1" ht="13.5">
      <c r="A79" s="36" t="s">
        <v>141</v>
      </c>
      <c r="B79" s="37"/>
      <c r="C79" s="38"/>
      <c r="D79" s="16" t="s">
        <v>142</v>
      </c>
      <c r="E79" s="10" t="s">
        <v>143</v>
      </c>
      <c r="F79" s="29">
        <f>F80+F81</f>
        <v>1939.7903000000001</v>
      </c>
      <c r="G79" s="29">
        <f>G80+G81</f>
        <v>2004.3381600000002</v>
      </c>
    </row>
    <row r="80" spans="1:14" s="7" customFormat="1" ht="27">
      <c r="A80" s="36" t="s">
        <v>144</v>
      </c>
      <c r="B80" s="37"/>
      <c r="C80" s="38"/>
      <c r="D80" s="8" t="s">
        <v>145</v>
      </c>
      <c r="E80" s="10" t="s">
        <v>143</v>
      </c>
      <c r="F80" s="29">
        <v>649.63040000000001</v>
      </c>
      <c r="G80" s="29">
        <v>666.66459999999995</v>
      </c>
    </row>
    <row r="81" spans="1:7" s="7" customFormat="1" ht="13.5">
      <c r="A81" s="13"/>
      <c r="B81" s="37" t="s">
        <v>146</v>
      </c>
      <c r="C81" s="38"/>
      <c r="D81" s="10" t="s">
        <v>147</v>
      </c>
      <c r="E81" s="10" t="s">
        <v>143</v>
      </c>
      <c r="F81" s="29">
        <v>1290.1599000000001</v>
      </c>
      <c r="G81" s="29">
        <v>1337.6735600000002</v>
      </c>
    </row>
    <row r="82" spans="1:7" s="7" customFormat="1" ht="13.5">
      <c r="A82" s="36" t="s">
        <v>148</v>
      </c>
      <c r="B82" s="37"/>
      <c r="C82" s="38"/>
      <c r="D82" s="16" t="s">
        <v>149</v>
      </c>
      <c r="E82" s="10" t="s">
        <v>150</v>
      </c>
      <c r="F82" s="29">
        <v>51.64</v>
      </c>
      <c r="G82" s="29">
        <v>51.64</v>
      </c>
    </row>
    <row r="83" spans="1:7" s="7" customFormat="1" ht="27">
      <c r="A83" s="36" t="s">
        <v>151</v>
      </c>
      <c r="B83" s="37"/>
      <c r="C83" s="38"/>
      <c r="D83" s="16" t="s">
        <v>152</v>
      </c>
      <c r="E83" s="10" t="s">
        <v>22</v>
      </c>
      <c r="F83" s="28"/>
      <c r="G83" s="31"/>
    </row>
    <row r="84" spans="1:7" s="7" customFormat="1" ht="27">
      <c r="A84" s="36" t="s">
        <v>153</v>
      </c>
      <c r="B84" s="37"/>
      <c r="C84" s="38"/>
      <c r="D84" s="16" t="s">
        <v>154</v>
      </c>
      <c r="E84" s="10" t="s">
        <v>22</v>
      </c>
      <c r="F84" s="28"/>
      <c r="G84" s="24">
        <v>78674.014250000007</v>
      </c>
    </row>
    <row r="85" spans="1:7" s="7" customFormat="1" ht="40.5">
      <c r="A85" s="36" t="s">
        <v>155</v>
      </c>
      <c r="B85" s="37"/>
      <c r="C85" s="38"/>
      <c r="D85" s="16" t="s">
        <v>156</v>
      </c>
      <c r="E85" s="10" t="s">
        <v>150</v>
      </c>
      <c r="F85" s="24">
        <v>17.23</v>
      </c>
      <c r="G85" s="25" t="s">
        <v>19</v>
      </c>
    </row>
    <row r="87" spans="1:7" s="1" customFormat="1" ht="12.75"/>
    <row r="88" spans="1:7" s="1" customFormat="1" ht="12.75">
      <c r="A88" s="34" t="s">
        <v>157</v>
      </c>
      <c r="B88" s="35"/>
      <c r="C88" s="35"/>
      <c r="D88" s="35"/>
      <c r="E88" s="35"/>
      <c r="F88" s="35"/>
    </row>
    <row r="89" spans="1:7" s="1" customFormat="1" ht="12.75">
      <c r="A89" s="34" t="s">
        <v>158</v>
      </c>
      <c r="B89" s="35"/>
      <c r="C89" s="35"/>
      <c r="D89" s="35"/>
      <c r="E89" s="35"/>
      <c r="F89" s="35"/>
    </row>
    <row r="90" spans="1:7" s="1" customFormat="1" ht="12.75">
      <c r="A90" s="34" t="s">
        <v>159</v>
      </c>
      <c r="B90" s="35"/>
      <c r="C90" s="35"/>
      <c r="D90" s="35"/>
      <c r="E90" s="35"/>
      <c r="F90" s="35"/>
    </row>
    <row r="91" spans="1:7" s="1" customFormat="1" ht="12.75">
      <c r="A91" s="34" t="s">
        <v>160</v>
      </c>
      <c r="B91" s="35"/>
      <c r="C91" s="35"/>
      <c r="D91" s="35"/>
      <c r="E91" s="35"/>
      <c r="F91" s="35"/>
    </row>
    <row r="92" spans="1:7" s="1" customFormat="1" ht="12.75">
      <c r="A92" s="34" t="s">
        <v>161</v>
      </c>
      <c r="B92" s="35"/>
      <c r="C92" s="35"/>
      <c r="D92" s="35"/>
      <c r="E92" s="35"/>
      <c r="F92" s="35"/>
    </row>
    <row r="96" spans="1:7">
      <c r="F96" s="32"/>
      <c r="G96" s="32"/>
    </row>
    <row r="97" spans="6:7">
      <c r="F97" s="33"/>
      <c r="G97" s="33"/>
    </row>
  </sheetData>
  <mergeCells count="84">
    <mergeCell ref="F15:G15"/>
    <mergeCell ref="A5:G5"/>
    <mergeCell ref="A6:G6"/>
    <mergeCell ref="A7:G7"/>
    <mergeCell ref="A8:G8"/>
    <mergeCell ref="D11:E11"/>
    <mergeCell ref="D12:E12"/>
    <mergeCell ref="A15:C16"/>
    <mergeCell ref="D15:D16"/>
    <mergeCell ref="E15:E16"/>
    <mergeCell ref="A17:C17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30:C30"/>
    <mergeCell ref="A31:C31"/>
    <mergeCell ref="A28:C28"/>
    <mergeCell ref="A29:C29"/>
    <mergeCell ref="A34:C34"/>
    <mergeCell ref="A35:C35"/>
    <mergeCell ref="A32:C32"/>
    <mergeCell ref="A33:C33"/>
    <mergeCell ref="A38:C38"/>
    <mergeCell ref="A39:C39"/>
    <mergeCell ref="A36:C36"/>
    <mergeCell ref="A37:C37"/>
    <mergeCell ref="A42:C42"/>
    <mergeCell ref="A43:C43"/>
    <mergeCell ref="A40:C40"/>
    <mergeCell ref="A41:C41"/>
    <mergeCell ref="A46:C46"/>
    <mergeCell ref="A47:C47"/>
    <mergeCell ref="A44:C44"/>
    <mergeCell ref="A45:C45"/>
    <mergeCell ref="A50:C50"/>
    <mergeCell ref="A51:C51"/>
    <mergeCell ref="A48:C48"/>
    <mergeCell ref="A49:C49"/>
    <mergeCell ref="A54:C54"/>
    <mergeCell ref="A55:C55"/>
    <mergeCell ref="A52:C52"/>
    <mergeCell ref="A53:C53"/>
    <mergeCell ref="A58:C58"/>
    <mergeCell ref="A59:C59"/>
    <mergeCell ref="A56:C56"/>
    <mergeCell ref="A57:C57"/>
    <mergeCell ref="B62:C62"/>
    <mergeCell ref="B63:C63"/>
    <mergeCell ref="A60:C60"/>
    <mergeCell ref="A61:C61"/>
    <mergeCell ref="A67:C67"/>
    <mergeCell ref="A68:C68"/>
    <mergeCell ref="A64:C64"/>
    <mergeCell ref="A66:C66"/>
    <mergeCell ref="A71:C71"/>
    <mergeCell ref="A65:C65"/>
    <mergeCell ref="A77:C77"/>
    <mergeCell ref="A78:C78"/>
    <mergeCell ref="A83:C83"/>
    <mergeCell ref="A72:C72"/>
    <mergeCell ref="A69:C69"/>
    <mergeCell ref="A70:C70"/>
    <mergeCell ref="A75:C75"/>
    <mergeCell ref="B76:C76"/>
    <mergeCell ref="A73:C73"/>
    <mergeCell ref="A74:C74"/>
    <mergeCell ref="B81:C81"/>
    <mergeCell ref="A82:C82"/>
    <mergeCell ref="A90:F90"/>
    <mergeCell ref="A91:F91"/>
    <mergeCell ref="A79:C79"/>
    <mergeCell ref="A80:C80"/>
    <mergeCell ref="A92:F92"/>
    <mergeCell ref="A85:C85"/>
    <mergeCell ref="A88:F88"/>
    <mergeCell ref="A89:F89"/>
    <mergeCell ref="A84:C84"/>
  </mergeCells>
  <printOptions horizontalCentered="1"/>
  <pageMargins left="0.19685039370078741" right="0.19685039370078741" top="0.23622047244094491" bottom="0.15748031496062992" header="0.19685039370078741" footer="0.19685039370078741"/>
  <pageSetup paperSize="9" scale="75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n.osipovich</dc:creator>
  <cp:lastModifiedBy>a.smakula</cp:lastModifiedBy>
  <cp:lastPrinted>2020-03-23T08:12:47Z</cp:lastPrinted>
  <dcterms:created xsi:type="dcterms:W3CDTF">2017-03-31T09:10:57Z</dcterms:created>
  <dcterms:modified xsi:type="dcterms:W3CDTF">2024-03-28T23:36:39Z</dcterms:modified>
</cp:coreProperties>
</file>